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<sst xmlns="http://schemas.openxmlformats.org/spreadsheetml/2006/main" count="28" uniqueCount="16">
  <si>
    <t>Observed counts</t>
  </si>
  <si>
    <t>Urban</t>
  </si>
  <si>
    <t>Rural</t>
  </si>
  <si>
    <t>Melanic</t>
  </si>
  <si>
    <t>Gray</t>
  </si>
  <si>
    <t>Probabilities:</t>
  </si>
  <si>
    <t>P(melanic)</t>
  </si>
  <si>
    <t>P(gray)</t>
  </si>
  <si>
    <t>P(urban)</t>
  </si>
  <si>
    <t>P(rural)</t>
  </si>
  <si>
    <t>Expected probabilities:</t>
  </si>
  <si>
    <t>Expected counts</t>
  </si>
  <si>
    <t>(O-E)^2/E</t>
  </si>
  <si>
    <t>Chi-squared</t>
  </si>
  <si>
    <t>df</t>
  </si>
  <si>
    <t>P-value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</si>
</sst>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">
    <font>
      <sz val="10.0"/>
      <color rgb="FF000000"/>
      <name val="Arial"/>
      <scheme val="minor"/>
    </font>
    <font>
      <color theme="1"/>
      <name val="Arial"/>
      <scheme val="minor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1" numFmtId="0" xfId="0" applyFont="1"/>
    <xf borderId="0" fillId="0" fontId="1" numFmtId="0" xfId="0" applyAlignment="1" applyFont="1">
      <alignment readingOrder="0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13.63"/>
  </cols>
  <sheetData>
    <row r="1">
      <c r="A1" s="1" t="s">
        <v>0</v>
      </c>
      <c r="B1" s="1" t="s">
        <v>1</v>
      </c>
      <c r="C1" s="1" t="s">
        <v>2</v>
      </c>
    </row>
    <row r="2">
      <c r="A2" s="1" t="s">
        <v>3</v>
      </c>
      <c r="B2" s="1">
        <v>296.0</v>
      </c>
      <c r="C2" s="1">
        <v>46.0</v>
      </c>
    </row>
    <row r="3">
      <c r="A3" s="1" t="s">
        <v>4</v>
      </c>
      <c r="B3" s="1">
        <v>738.0</v>
      </c>
      <c r="C3" s="1">
        <v>276.0</v>
      </c>
    </row>
    <row r="5">
      <c r="A5" s="1" t="s">
        <v>5</v>
      </c>
    </row>
    <row r="6">
      <c r="A6" s="1" t="s">
        <v>6</v>
      </c>
      <c r="B6" s="2">
        <f>sum(B2:C2)/sum(B2:C3)</f>
        <v>0.2522123894</v>
      </c>
    </row>
    <row r="7">
      <c r="A7" s="1" t="s">
        <v>7</v>
      </c>
      <c r="B7" s="2">
        <f>sum(B3:C3)/sum(B2:C3)</f>
        <v>0.7477876106</v>
      </c>
    </row>
    <row r="9">
      <c r="A9" s="1" t="s">
        <v>8</v>
      </c>
      <c r="B9" s="2">
        <f>sum(B2:B3)/sum(B2:C3)</f>
        <v>0.7625368732</v>
      </c>
    </row>
    <row r="10">
      <c r="A10" s="1" t="s">
        <v>9</v>
      </c>
      <c r="B10" s="2">
        <f>sum(C2:C3)/sum(B2:C3)</f>
        <v>0.2374631268</v>
      </c>
    </row>
    <row r="12">
      <c r="A12" s="3" t="s">
        <v>10</v>
      </c>
      <c r="B12" s="1" t="s">
        <v>1</v>
      </c>
      <c r="C12" s="1" t="s">
        <v>2</v>
      </c>
    </row>
    <row r="13">
      <c r="A13" s="1" t="s">
        <v>3</v>
      </c>
      <c r="B13" s="2">
        <f>B6*B9</f>
        <v>0.1923212468</v>
      </c>
      <c r="C13" s="2">
        <f>B6*B10</f>
        <v>0.05989114261</v>
      </c>
    </row>
    <row r="14">
      <c r="A14" s="1" t="s">
        <v>4</v>
      </c>
      <c r="B14" s="2">
        <f>B7*B9</f>
        <v>0.5702156264</v>
      </c>
      <c r="C14" s="2">
        <f>B7*B10</f>
        <v>0.1775719842</v>
      </c>
    </row>
    <row r="16">
      <c r="A16" s="1" t="s">
        <v>11</v>
      </c>
      <c r="B16" s="1" t="s">
        <v>1</v>
      </c>
      <c r="C16" s="1" t="s">
        <v>2</v>
      </c>
    </row>
    <row r="17">
      <c r="A17" s="1" t="s">
        <v>3</v>
      </c>
      <c r="B17" s="2">
        <f t="shared" ref="B17:C17" si="1">B13*sum($B$2:$C$3)</f>
        <v>260.7876106</v>
      </c>
      <c r="C17" s="2">
        <f t="shared" si="1"/>
        <v>81.21238938</v>
      </c>
    </row>
    <row r="18">
      <c r="A18" s="1" t="s">
        <v>4</v>
      </c>
      <c r="B18" s="2">
        <f t="shared" ref="B18:C18" si="2">B14*sum($B$2:$C$3)</f>
        <v>773.2123894</v>
      </c>
      <c r="C18" s="2">
        <f t="shared" si="2"/>
        <v>240.7876106</v>
      </c>
    </row>
    <row r="20">
      <c r="A20" s="1" t="s">
        <v>12</v>
      </c>
      <c r="B20" s="1" t="s">
        <v>1</v>
      </c>
      <c r="C20" s="1" t="s">
        <v>2</v>
      </c>
      <c r="E20" s="1" t="s">
        <v>13</v>
      </c>
      <c r="F20" s="2">
        <f>sum(B21:C22)</f>
        <v>26.77500671</v>
      </c>
    </row>
    <row r="21">
      <c r="A21" s="1" t="s">
        <v>3</v>
      </c>
      <c r="B21" s="2">
        <f t="shared" ref="B21:C21" si="3">(B2-B17)^2/B17</f>
        <v>4.75449107</v>
      </c>
      <c r="C21" s="2">
        <f t="shared" si="3"/>
        <v>15.26752723</v>
      </c>
      <c r="E21" s="1" t="s">
        <v>14</v>
      </c>
      <c r="F21" s="1">
        <v>1.0</v>
      </c>
    </row>
    <row r="22">
      <c r="A22" s="1" t="s">
        <v>4</v>
      </c>
      <c r="B22" s="2">
        <f t="shared" ref="B22:C22" si="4">(B3-B18)^2/B18</f>
        <v>1.603585746</v>
      </c>
      <c r="C22" s="2">
        <f t="shared" si="4"/>
        <v>5.149402674</v>
      </c>
      <c r="E22" s="1" t="s">
        <v>15</v>
      </c>
      <c r="F22" s="2">
        <f>_xlfn.CHISQ.DIST.RT(F20,1)</f>
        <v>0.0000002285745676</v>
      </c>
    </row>
  </sheetData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